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Users/thyaradeco/Library/CloudStorage/GoogleDrive-coordcivet.famez@ufms.br/Meu Drive/2021-2024/Editais/Discentes/2024/Bolsas/"/>
    </mc:Choice>
  </mc:AlternateContent>
  <xr:revisionPtr revIDLastSave="0" documentId="13_ncr:1_{6D056E3C-0952-D64E-AC55-CE06AA0499F7}" xr6:coauthVersionLast="47" xr6:coauthVersionMax="47" xr10:uidLastSave="{00000000-0000-0000-0000-000000000000}"/>
  <bookViews>
    <workbookView xWindow="380" yWindow="500" windowWidth="34400" windowHeight="21900" xr2:uid="{00000000-000D-0000-FFFF-FFFF00000000}"/>
  </bookViews>
  <sheets>
    <sheet name="Modelo Civet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2" i="14" l="1"/>
  <c r="F81" i="14"/>
  <c r="G81" i="14" s="1"/>
  <c r="F80" i="14"/>
  <c r="G80" i="14" s="1"/>
  <c r="F79" i="14"/>
  <c r="G79" i="14" s="1"/>
  <c r="F78" i="14"/>
  <c r="G78" i="14" s="1"/>
  <c r="F77" i="14"/>
  <c r="G77" i="14" s="1"/>
  <c r="F76" i="14"/>
  <c r="G76" i="14" s="1"/>
  <c r="F73" i="14"/>
  <c r="F72" i="14"/>
  <c r="G72" i="14" s="1"/>
  <c r="F71" i="14"/>
  <c r="G71" i="14" s="1"/>
  <c r="F70" i="14"/>
  <c r="G70" i="14" s="1"/>
  <c r="F69" i="14"/>
  <c r="G69" i="14" s="1"/>
  <c r="F68" i="14"/>
  <c r="G68" i="14" s="1"/>
  <c r="F67" i="14"/>
  <c r="G67" i="14" s="1"/>
  <c r="G110" i="14"/>
  <c r="G82" i="14"/>
  <c r="G75" i="14"/>
  <c r="G73" i="14"/>
  <c r="G39" i="14" l="1"/>
  <c r="G40" i="14"/>
  <c r="G84" i="14"/>
  <c r="G88" i="14"/>
  <c r="G94" i="14"/>
  <c r="G95" i="14"/>
  <c r="G93" i="14"/>
  <c r="G99" i="14"/>
  <c r="G105" i="14"/>
  <c r="G104" i="14"/>
  <c r="G17" i="14"/>
  <c r="G18" i="14"/>
  <c r="G22" i="14"/>
  <c r="G55" i="14"/>
  <c r="G47" i="14"/>
  <c r="G100" i="14"/>
  <c r="G101" i="14"/>
  <c r="G102" i="14"/>
  <c r="G106" i="14"/>
  <c r="G107" i="14"/>
  <c r="G62" i="14"/>
  <c r="G59" i="14"/>
  <c r="G21" i="14"/>
  <c r="G26" i="14"/>
  <c r="G30" i="14"/>
  <c r="G13" i="14"/>
  <c r="G14" i="14" l="1"/>
  <c r="G15" i="14"/>
  <c r="G23" i="14"/>
  <c r="G27" i="14"/>
  <c r="G28" i="14"/>
  <c r="G34" i="14"/>
  <c r="G35" i="14"/>
  <c r="G36" i="14"/>
  <c r="G37" i="14"/>
  <c r="G38" i="14"/>
  <c r="G42" i="14"/>
  <c r="G43" i="14"/>
  <c r="G44" i="14"/>
  <c r="G45" i="14"/>
  <c r="G46" i="14"/>
  <c r="G48" i="14"/>
  <c r="G50" i="14"/>
  <c r="G51" i="14"/>
  <c r="G52" i="14"/>
  <c r="G53" i="14"/>
  <c r="G54" i="14"/>
  <c r="G56" i="14"/>
  <c r="G58" i="14"/>
  <c r="G60" i="14"/>
  <c r="G66" i="14"/>
  <c r="G87" i="14"/>
  <c r="G90" i="14"/>
  <c r="G11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tc={58D98782-1041-46D8-84A0-9FA99498DDC2}</author>
  </authors>
  <commentList>
    <comment ref="B18" authorId="0" shapeId="0" xr:uid="{58D98782-1041-46D8-84A0-9FA99498DDC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pensar numa propoarção por hora,s pois há certificados com menos de 30 horas e está contando igual aos demais</t>
      </text>
    </comment>
  </commentList>
</comments>
</file>

<file path=xl/sharedStrings.xml><?xml version="1.0" encoding="utf-8"?>
<sst xmlns="http://schemas.openxmlformats.org/spreadsheetml/2006/main" count="166" uniqueCount="142">
  <si>
    <t>Pontos</t>
  </si>
  <si>
    <t>Limite</t>
  </si>
  <si>
    <t>Total</t>
  </si>
  <si>
    <t xml:space="preserve">Candidato(a): </t>
  </si>
  <si>
    <t>1.1</t>
  </si>
  <si>
    <t>1.2</t>
  </si>
  <si>
    <t>1.3</t>
  </si>
  <si>
    <t>1.4</t>
  </si>
  <si>
    <t>2.1</t>
  </si>
  <si>
    <t>2.2</t>
  </si>
  <si>
    <t>Especialização</t>
  </si>
  <si>
    <t>Residência</t>
  </si>
  <si>
    <t>Atividade</t>
  </si>
  <si>
    <t xml:space="preserve">Quantidade </t>
  </si>
  <si>
    <t>Participação em Painel/Mesa Redonda</t>
  </si>
  <si>
    <t>Apresentação oral de Trabalho</t>
  </si>
  <si>
    <t>Participação como Conferencista</t>
  </si>
  <si>
    <t>Peso</t>
  </si>
  <si>
    <t>Curso:</t>
  </si>
  <si>
    <t>Créditos Cursados - para Mestrado</t>
  </si>
  <si>
    <t>Créditos Cursados - para Doutorado</t>
  </si>
  <si>
    <t>Orientador(a):</t>
  </si>
  <si>
    <t>6.1</t>
  </si>
  <si>
    <t>6.2</t>
  </si>
  <si>
    <t>Como Ouvinte</t>
  </si>
  <si>
    <t xml:space="preserve">Iniciação científica ou IC voluntário </t>
  </si>
  <si>
    <t>Apoio técnico ou aperfeiçoamento científico</t>
  </si>
  <si>
    <t>Publicação de Resumo em Anais</t>
  </si>
  <si>
    <t>Publicação de resumo em Anais</t>
  </si>
  <si>
    <t>Publicação em Anais</t>
  </si>
  <si>
    <t>Co-Autoria em Resumo</t>
  </si>
  <si>
    <t>Resumo (somente primeiro autor)</t>
  </si>
  <si>
    <t xml:space="preserve">Apresentação oral </t>
  </si>
  <si>
    <t>Estágio docência executado</t>
  </si>
  <si>
    <t xml:space="preserve">PET / extensão </t>
  </si>
  <si>
    <t>2.3</t>
  </si>
  <si>
    <t>1. Atividades de ensino (semestres completos) - nos últimos cinco anos</t>
  </si>
  <si>
    <t>11.1</t>
  </si>
  <si>
    <t>Estágios na área especifica em periodo inferior a 3 meses - estágio obrigatório, estágios em laboratoriio</t>
  </si>
  <si>
    <t>Bolsas sanduiche, ciencias sem fronteirs, ou estágios por periodo superior a 3 meses.</t>
  </si>
  <si>
    <t xml:space="preserve">Participação em projetos de ensino /extensão </t>
  </si>
  <si>
    <t xml:space="preserve">como ministrante </t>
  </si>
  <si>
    <t>11.2</t>
  </si>
  <si>
    <t>Participação em Cursos / Mini-cursos na área c/ duração igual ou superior a 8 horas</t>
  </si>
  <si>
    <t xml:space="preserve">especificar carga horária </t>
  </si>
  <si>
    <t>Encontro de Iniciação Científica/Extensão/mostras cientificas LOCAIS</t>
  </si>
  <si>
    <t>Livros</t>
  </si>
  <si>
    <t>capítulos de livros</t>
  </si>
  <si>
    <t xml:space="preserve">cadernos técnicos </t>
  </si>
  <si>
    <t>outros</t>
  </si>
  <si>
    <t>1o autor</t>
  </si>
  <si>
    <t>Co-autor</t>
  </si>
  <si>
    <t>Monitoria remunerada ou voluntária (semestre)</t>
  </si>
  <si>
    <t>5.1</t>
  </si>
  <si>
    <t>5.1.1</t>
  </si>
  <si>
    <t>5.1.2</t>
  </si>
  <si>
    <t>5.1.3</t>
  </si>
  <si>
    <t>5.1.4</t>
  </si>
  <si>
    <t>5.1.5</t>
  </si>
  <si>
    <t>5.1.6</t>
  </si>
  <si>
    <t>5.2</t>
  </si>
  <si>
    <t>5.2.1</t>
  </si>
  <si>
    <t>5.2.2</t>
  </si>
  <si>
    <t>5.2.3</t>
  </si>
  <si>
    <t>5.2.4</t>
  </si>
  <si>
    <t>5.2.5</t>
  </si>
  <si>
    <t>5.2.6</t>
  </si>
  <si>
    <t>5.3</t>
  </si>
  <si>
    <t>5.3.1</t>
  </si>
  <si>
    <t>5.3.2</t>
  </si>
  <si>
    <t>5.3.3</t>
  </si>
  <si>
    <t>5.3.4</t>
  </si>
  <si>
    <t>5.3.5</t>
  </si>
  <si>
    <t>5.3.6</t>
  </si>
  <si>
    <t>5.4</t>
  </si>
  <si>
    <t>5.4.1</t>
  </si>
  <si>
    <t>5.4.2</t>
  </si>
  <si>
    <t>5.4.3</t>
  </si>
  <si>
    <t>5.5</t>
  </si>
  <si>
    <t>8.1</t>
  </si>
  <si>
    <t>8.2</t>
  </si>
  <si>
    <t>10. Experiência Internacional*</t>
  </si>
  <si>
    <t>10.1</t>
  </si>
  <si>
    <t>10.2</t>
  </si>
  <si>
    <t>10.3</t>
  </si>
  <si>
    <t>1.4.1</t>
  </si>
  <si>
    <t>1.4.2</t>
  </si>
  <si>
    <t>5.5.1</t>
  </si>
  <si>
    <t xml:space="preserve"> Mestrado (   )         Doutorado (   )</t>
  </si>
  <si>
    <t>Publicações com o Orientador</t>
  </si>
  <si>
    <t>6.1.1</t>
  </si>
  <si>
    <t>6.1.3</t>
  </si>
  <si>
    <t>6.1.4</t>
  </si>
  <si>
    <t>6.1.5</t>
  </si>
  <si>
    <t>Publicações independentes</t>
  </si>
  <si>
    <t>6.2.1</t>
  </si>
  <si>
    <t>6.1.2</t>
  </si>
  <si>
    <t>6.2.2</t>
  </si>
  <si>
    <t>6.2.3</t>
  </si>
  <si>
    <t>6.2.4</t>
  </si>
  <si>
    <t>6.2.5</t>
  </si>
  <si>
    <t>5.1.7</t>
  </si>
  <si>
    <t xml:space="preserve">Publicação de Trabalho Completo em Anais s/ o orientador </t>
  </si>
  <si>
    <t>Publicação de Trabalho Completo em Anais c/ o orientador</t>
  </si>
  <si>
    <t>5.2.7</t>
  </si>
  <si>
    <t>5.3.7</t>
  </si>
  <si>
    <t>Cursos de lingua no exterior ( a partir de 30 dias)</t>
  </si>
  <si>
    <t xml:space="preserve"> FAMEZ/UFMS</t>
  </si>
  <si>
    <t xml:space="preserve"> Programa de Pós-graduação em Ciências Veterinárias</t>
  </si>
  <si>
    <t>2. Atividades de pós-graduação - Sem prescrição de tempo decorrido</t>
  </si>
  <si>
    <t>3 Bolsa de estudos (12 meses) - Sem prescrição de tempo decorrido</t>
  </si>
  <si>
    <t>4. Distinções acadêmicas/Prêmios de Associações Científicas - Sem prescrição de tempo decorrido</t>
  </si>
  <si>
    <t>5. Participação em Congressos e Simpósios - nos últimos cinco anos</t>
  </si>
  <si>
    <t>Com abrangência Estadual ou Regional</t>
  </si>
  <si>
    <t>Com abrangência Nacional (no Brasil ou em outro país)</t>
  </si>
  <si>
    <t>Com abrangência internacional (no Brasil ou em outro país)</t>
  </si>
  <si>
    <t xml:space="preserve">Artigos completos em periódico Qualis A1 </t>
  </si>
  <si>
    <t>Artigos completos em periódico Qualis A2</t>
  </si>
  <si>
    <t>Artigos completos em periódico Qualis B1</t>
  </si>
  <si>
    <t>Artigos completos em periódico Qualis B2</t>
  </si>
  <si>
    <t>Artigos completos em periódico Qualis B3</t>
  </si>
  <si>
    <t>Artigos completos em periódico Qualis B4</t>
  </si>
  <si>
    <t>6.1.6</t>
  </si>
  <si>
    <t>6.1.7</t>
  </si>
  <si>
    <t>6.1.8</t>
  </si>
  <si>
    <t>6.2.6</t>
  </si>
  <si>
    <t>6.2.7</t>
  </si>
  <si>
    <t>6.2.8</t>
  </si>
  <si>
    <t>6. Publicação em Periódicos Científicos Qualis Área Medicina Veterinária - nos últimos cinco anos</t>
  </si>
  <si>
    <t>7. Participação em Banca Examinadora de  TCC  - nos últimos cinco anos</t>
  </si>
  <si>
    <t>9.Proficiência em Língua Estrangeira - Inglês (IELTS, TOEFL e TOEIC) - nos últimos dois anos</t>
  </si>
  <si>
    <t xml:space="preserve">  </t>
  </si>
  <si>
    <t>12. Experiência profissional na área de ensino superior - nos últimos dois anos</t>
  </si>
  <si>
    <t>12.1 Exercício da docência - Disciplinas ministradas</t>
  </si>
  <si>
    <t>8. Disciplinas cursadas em Programa de Pós-Graduação com aprovação (créditos) - Sem prescrição de tempo decorrido</t>
  </si>
  <si>
    <t>11.Outras publicações na área téncica-cientifica do programa (com corpo editorial) - nos últimos cinco anos</t>
  </si>
  <si>
    <r>
      <t xml:space="preserve">Cursos, palestras </t>
    </r>
    <r>
      <rPr>
        <b/>
        <sz val="12"/>
        <color rgb="FF000000"/>
        <rFont val="Arial"/>
        <family val="2"/>
      </rPr>
      <t>ministradas</t>
    </r>
    <r>
      <rPr>
        <sz val="12"/>
        <color indexed="8"/>
        <rFont val="Arial"/>
        <family val="2"/>
      </rPr>
      <t xml:space="preserve"> (ensino básico, médio ou superior) ou aulas isoladas ministradas em ensino superior (EM HORAS)</t>
    </r>
  </si>
  <si>
    <t xml:space="preserve">Mestrado se cumprido no prazo de 24 meses </t>
  </si>
  <si>
    <t xml:space="preserve">como participante </t>
  </si>
  <si>
    <t>Artigos completos em periódico Qualis A3</t>
  </si>
  <si>
    <t>Artigos completos em periódico Qualis A4</t>
  </si>
  <si>
    <t>Processo Seletivo de BOLSAS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</si>
</sst>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/>
    <xf numFmtId="165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165" fontId="1" fillId="0" borderId="0" xfId="0" applyNumberFormat="1" applyFont="1" applyAlignment="1" applyProtection="1">
      <alignment horizontal="right" vertic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165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center"/>
      <protection hidden="1"/>
    </xf>
    <xf numFmtId="165" fontId="1" fillId="0" borderId="2" xfId="0" applyNumberFormat="1" applyFont="1" applyBorder="1" applyAlignment="1" applyProtection="1">
      <alignment horizontal="right" vertical="center"/>
      <protection hidden="1"/>
    </xf>
    <xf numFmtId="164" fontId="1" fillId="0" borderId="2" xfId="0" applyNumberFormat="1" applyFont="1" applyBorder="1" applyAlignment="1" applyProtection="1">
      <alignment horizontal="center"/>
      <protection hidden="1"/>
    </xf>
    <xf numFmtId="164" fontId="5" fillId="0" borderId="2" xfId="0" applyNumberFormat="1" applyFont="1" applyBorder="1" applyAlignment="1" applyProtection="1">
      <alignment horizontal="center"/>
      <protection hidden="1"/>
    </xf>
    <xf numFmtId="165" fontId="1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65" fontId="2" fillId="3" borderId="1" xfId="0" applyNumberFormat="1" applyFont="1" applyFill="1" applyBorder="1" applyAlignment="1" applyProtection="1">
      <alignment horizontal="left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0" xfId="0" applyNumberFormat="1" applyFont="1" applyFill="1" applyAlignment="1" applyProtection="1">
      <alignment horizontal="right"/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165" fontId="1" fillId="3" borderId="2" xfId="0" applyNumberFormat="1" applyFont="1" applyFill="1" applyBorder="1" applyAlignment="1" applyProtection="1">
      <alignment horizontal="right"/>
      <protection locked="0"/>
    </xf>
    <xf numFmtId="165" fontId="1" fillId="3" borderId="0" xfId="0" applyNumberFormat="1" applyFont="1" applyFill="1" applyAlignment="1" applyProtection="1">
      <alignment horizontal="right" vertical="center"/>
      <protection locked="0"/>
    </xf>
    <xf numFmtId="0" fontId="1" fillId="0" borderId="3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3" xfId="0" applyFont="1" applyBorder="1"/>
    <xf numFmtId="49" fontId="4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/>
    <xf numFmtId="0" fontId="5" fillId="0" borderId="3" xfId="0" applyFont="1" applyBorder="1"/>
    <xf numFmtId="0" fontId="6" fillId="0" borderId="3" xfId="0" applyFont="1" applyBorder="1"/>
    <xf numFmtId="165" fontId="4" fillId="0" borderId="2" xfId="0" applyNumberFormat="1" applyFont="1" applyBorder="1" applyAlignment="1" applyProtection="1">
      <alignment horizontal="right"/>
      <protection hidden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top"/>
    </xf>
    <xf numFmtId="0" fontId="5" fillId="3" borderId="0" xfId="0" applyFont="1" applyFill="1" applyProtection="1">
      <protection locked="0"/>
    </xf>
    <xf numFmtId="0" fontId="5" fillId="3" borderId="3" xfId="0" applyFont="1" applyFill="1" applyBorder="1" applyProtection="1">
      <protection locked="0"/>
    </xf>
    <xf numFmtId="164" fontId="1" fillId="4" borderId="0" xfId="0" applyNumberFormat="1" applyFont="1" applyFill="1" applyAlignment="1" applyProtection="1">
      <alignment horizontal="center"/>
      <protection hidden="1"/>
    </xf>
    <xf numFmtId="164" fontId="5" fillId="4" borderId="0" xfId="0" applyNumberFormat="1" applyFont="1" applyFill="1" applyAlignment="1" applyProtection="1">
      <alignment horizontal="center"/>
      <protection hidden="1"/>
    </xf>
    <xf numFmtId="165" fontId="1" fillId="4" borderId="0" xfId="0" applyNumberFormat="1" applyFont="1" applyFill="1" applyAlignment="1" applyProtection="1">
      <alignment horizontal="right" vertical="center"/>
      <protection hidden="1"/>
    </xf>
    <xf numFmtId="165" fontId="1" fillId="4" borderId="0" xfId="0" applyNumberFormat="1" applyFont="1" applyFill="1" applyAlignment="1" applyProtection="1">
      <alignment horizontal="right"/>
      <protection locked="0"/>
    </xf>
    <xf numFmtId="165" fontId="1" fillId="4" borderId="3" xfId="0" applyNumberFormat="1" applyFont="1" applyFill="1" applyBorder="1"/>
    <xf numFmtId="164" fontId="1" fillId="4" borderId="3" xfId="0" applyNumberFormat="1" applyFont="1" applyFill="1" applyBorder="1" applyAlignment="1">
      <alignment horizontal="center"/>
    </xf>
    <xf numFmtId="164" fontId="5" fillId="4" borderId="3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right"/>
    </xf>
    <xf numFmtId="165" fontId="1" fillId="4" borderId="3" xfId="0" applyNumberFormat="1" applyFont="1" applyFill="1" applyBorder="1" applyAlignment="1" applyProtection="1">
      <alignment horizontal="right"/>
      <protection locked="0"/>
    </xf>
    <xf numFmtId="164" fontId="1" fillId="4" borderId="3" xfId="0" applyNumberFormat="1" applyFont="1" applyFill="1" applyBorder="1" applyAlignment="1" applyProtection="1">
      <alignment horizontal="center"/>
      <protection hidden="1"/>
    </xf>
    <xf numFmtId="164" fontId="5" fillId="4" borderId="3" xfId="0" applyNumberFormat="1" applyFont="1" applyFill="1" applyBorder="1" applyAlignment="1" applyProtection="1">
      <alignment horizontal="center"/>
      <protection hidden="1"/>
    </xf>
    <xf numFmtId="165" fontId="1" fillId="4" borderId="3" xfId="0" applyNumberFormat="1" applyFont="1" applyFill="1" applyBorder="1" applyAlignment="1" applyProtection="1">
      <alignment horizontal="right"/>
      <protection hidden="1"/>
    </xf>
    <xf numFmtId="0" fontId="2" fillId="0" borderId="3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1" fillId="4" borderId="3" xfId="0" applyNumberFormat="1" applyFont="1" applyFill="1" applyBorder="1" applyAlignment="1" applyProtection="1">
      <alignment horizontal="right" vertical="center"/>
      <protection hidden="1"/>
    </xf>
    <xf numFmtId="165" fontId="1" fillId="4" borderId="0" xfId="0" applyNumberFormat="1" applyFont="1" applyFill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Alignment="1">
      <alignment horizontal="left"/>
    </xf>
    <xf numFmtId="165" fontId="8" fillId="4" borderId="3" xfId="0" applyNumberFormat="1" applyFont="1" applyFill="1" applyBorder="1" applyAlignment="1" applyProtection="1">
      <alignment horizontal="right"/>
      <protection locked="0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165" fontId="8" fillId="4" borderId="3" xfId="0" applyNumberFormat="1" applyFont="1" applyFill="1" applyBorder="1" applyAlignment="1" applyProtection="1">
      <alignment horizontal="right" vertical="center"/>
      <protection hidden="1"/>
    </xf>
    <xf numFmtId="165" fontId="8" fillId="4" borderId="0" xfId="0" applyNumberFormat="1" applyFont="1" applyFill="1" applyAlignment="1" applyProtection="1">
      <alignment horizontal="right"/>
      <protection locked="0"/>
    </xf>
    <xf numFmtId="164" fontId="8" fillId="4" borderId="0" xfId="0" applyNumberFormat="1" applyFont="1" applyFill="1" applyAlignment="1" applyProtection="1">
      <alignment horizontal="center"/>
      <protection hidden="1"/>
    </xf>
    <xf numFmtId="165" fontId="8" fillId="4" borderId="0" xfId="0" applyNumberFormat="1" applyFont="1" applyFill="1" applyAlignment="1" applyProtection="1">
      <alignment horizontal="right" vertical="center"/>
      <protection hidden="1"/>
    </xf>
    <xf numFmtId="165" fontId="1" fillId="4" borderId="3" xfId="0" applyNumberFormat="1" applyFont="1" applyFill="1" applyBorder="1" applyAlignment="1" applyProtection="1">
      <alignment horizontal="left"/>
      <protection locked="0"/>
    </xf>
    <xf numFmtId="164" fontId="1" fillId="4" borderId="3" xfId="0" applyNumberFormat="1" applyFont="1" applyFill="1" applyBorder="1" applyAlignment="1" applyProtection="1">
      <alignment horizontal="left"/>
      <protection hidden="1"/>
    </xf>
    <xf numFmtId="0" fontId="3" fillId="0" borderId="3" xfId="0" applyFont="1" applyBorder="1" applyAlignment="1">
      <alignment horizontal="left"/>
    </xf>
    <xf numFmtId="165" fontId="1" fillId="4" borderId="0" xfId="0" applyNumberFormat="1" applyFont="1" applyFill="1" applyAlignment="1" applyProtection="1">
      <alignment horizontal="right"/>
      <protection hidden="1"/>
    </xf>
    <xf numFmtId="0" fontId="5" fillId="4" borderId="3" xfId="0" applyFont="1" applyFill="1" applyBorder="1" applyProtection="1">
      <protection locked="0"/>
    </xf>
    <xf numFmtId="0" fontId="5" fillId="4" borderId="3" xfId="0" applyFont="1" applyFill="1" applyBorder="1"/>
    <xf numFmtId="0" fontId="5" fillId="4" borderId="0" xfId="0" applyFont="1" applyFill="1"/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left" vertical="center"/>
    </xf>
    <xf numFmtId="164" fontId="1" fillId="5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right" vertical="center"/>
    </xf>
    <xf numFmtId="0" fontId="5" fillId="5" borderId="3" xfId="0" applyFont="1" applyFill="1" applyBorder="1"/>
    <xf numFmtId="0" fontId="7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165" fontId="1" fillId="5" borderId="3" xfId="0" applyNumberFormat="1" applyFont="1" applyFill="1" applyBorder="1" applyAlignment="1" applyProtection="1">
      <alignment horizontal="right" vertical="center"/>
      <protection locked="0"/>
    </xf>
    <xf numFmtId="164" fontId="1" fillId="5" borderId="3" xfId="0" applyNumberFormat="1" applyFont="1" applyFill="1" applyBorder="1" applyAlignment="1" applyProtection="1">
      <alignment horizontal="center" vertical="center"/>
      <protection hidden="1"/>
    </xf>
    <xf numFmtId="164" fontId="5" fillId="5" borderId="3" xfId="0" applyNumberFormat="1" applyFont="1" applyFill="1" applyBorder="1" applyAlignment="1" applyProtection="1">
      <alignment horizontal="center"/>
      <protection hidden="1"/>
    </xf>
    <xf numFmtId="0" fontId="1" fillId="5" borderId="3" xfId="0" applyFont="1" applyFill="1" applyBorder="1"/>
    <xf numFmtId="0" fontId="1" fillId="5" borderId="0" xfId="0" applyFont="1" applyFill="1"/>
    <xf numFmtId="165" fontId="1" fillId="5" borderId="0" xfId="0" applyNumberFormat="1" applyFont="1" applyFill="1" applyAlignment="1" applyProtection="1">
      <alignment horizontal="right"/>
      <protection locked="0"/>
    </xf>
    <xf numFmtId="164" fontId="1" fillId="5" borderId="0" xfId="0" applyNumberFormat="1" applyFont="1" applyFill="1" applyAlignment="1" applyProtection="1">
      <alignment horizontal="center"/>
      <protection hidden="1"/>
    </xf>
    <xf numFmtId="164" fontId="5" fillId="5" borderId="0" xfId="0" applyNumberFormat="1" applyFont="1" applyFill="1" applyAlignment="1" applyProtection="1">
      <alignment horizontal="center"/>
      <protection hidden="1"/>
    </xf>
    <xf numFmtId="165" fontId="1" fillId="5" borderId="0" xfId="0" applyNumberFormat="1" applyFont="1" applyFill="1" applyAlignment="1" applyProtection="1">
      <alignment horizontal="right" vertical="center"/>
      <protection hidden="1"/>
    </xf>
    <xf numFmtId="0" fontId="2" fillId="5" borderId="3" xfId="0" applyFont="1" applyFill="1" applyBorder="1"/>
    <xf numFmtId="0" fontId="5" fillId="5" borderId="0" xfId="0" applyFont="1" applyFill="1"/>
    <xf numFmtId="0" fontId="5" fillId="5" borderId="0" xfId="0" applyFont="1" applyFill="1" applyProtection="1">
      <protection locked="0"/>
    </xf>
    <xf numFmtId="0" fontId="5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7" fillId="5" borderId="1" xfId="0" applyFont="1" applyFill="1" applyBorder="1"/>
    <xf numFmtId="0" fontId="1" fillId="5" borderId="1" xfId="0" applyFont="1" applyFill="1" applyBorder="1"/>
    <xf numFmtId="165" fontId="1" fillId="5" borderId="1" xfId="0" applyNumberFormat="1" applyFont="1" applyFill="1" applyBorder="1" applyAlignment="1" applyProtection="1">
      <alignment horizontal="right"/>
      <protection locked="0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164" fontId="5" fillId="5" borderId="1" xfId="0" applyNumberFormat="1" applyFont="1" applyFill="1" applyBorder="1" applyAlignment="1" applyProtection="1">
      <alignment horizontal="center"/>
      <protection hidden="1"/>
    </xf>
    <xf numFmtId="165" fontId="1" fillId="5" borderId="1" xfId="0" applyNumberFormat="1" applyFont="1" applyFill="1" applyBorder="1" applyAlignment="1" applyProtection="1">
      <alignment horizontal="right" vertical="center"/>
      <protection hidden="1"/>
    </xf>
    <xf numFmtId="0" fontId="2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4" borderId="0" xfId="0" applyFont="1" applyFill="1" applyProtection="1">
      <protection locked="0"/>
    </xf>
    <xf numFmtId="164" fontId="5" fillId="4" borderId="0" xfId="0" applyNumberFormat="1" applyFont="1" applyFill="1" applyAlignment="1">
      <alignment horizontal="center"/>
    </xf>
    <xf numFmtId="165" fontId="1" fillId="4" borderId="1" xfId="0" applyNumberFormat="1" applyFont="1" applyFill="1" applyBorder="1" applyAlignment="1" applyProtection="1">
      <alignment horizontal="right" vertical="center"/>
      <protection hidden="1"/>
    </xf>
    <xf numFmtId="0" fontId="13" fillId="6" borderId="3" xfId="0" applyFont="1" applyFill="1" applyBorder="1"/>
    <xf numFmtId="0" fontId="13" fillId="6" borderId="1" xfId="0" applyFont="1" applyFill="1" applyBorder="1"/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hyara de Deco-Souza e Araujo" id="{F2C6589F-D01E-476D-8781-330782F0AF5D}" userId="b529e9b1141bca0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22-03-15T21:37:33.62" personId="{F2C6589F-D01E-476D-8781-330782F0AF5D}" id="{58D98782-1041-46D8-84A0-9FA99498DDC2}">
    <text>pensar numa propoarção por hora,s pois há certificados com menos de 30 horas e está contando igual aos demais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"/>
  <sheetViews>
    <sheetView tabSelected="1" zoomScale="120" zoomScaleNormal="120" workbookViewId="0">
      <pane ySplit="11" topLeftCell="A12" activePane="bottomLeft" state="frozen"/>
      <selection pane="bottomLeft" activeCell="D16" sqref="D16"/>
    </sheetView>
  </sheetViews>
  <sheetFormatPr baseColWidth="10" defaultColWidth="0" defaultRowHeight="0" customHeight="1" zeroHeight="1" x14ac:dyDescent="0.2"/>
  <cols>
    <col min="1" max="1" width="16.33203125" style="5" customWidth="1"/>
    <col min="2" max="2" width="31.6640625" style="5" customWidth="1"/>
    <col min="3" max="3" width="99.83203125" style="5" customWidth="1"/>
    <col min="4" max="4" width="15" style="6" bestFit="1" customWidth="1"/>
    <col min="5" max="6" width="10.6640625" style="3" customWidth="1"/>
    <col min="7" max="7" width="13.6640625" style="4" customWidth="1"/>
    <col min="8" max="8" width="0" style="2" hidden="1" customWidth="1"/>
    <col min="9" max="16384" width="9.1640625" style="2" hidden="1"/>
  </cols>
  <sheetData>
    <row r="1" spans="1:7" ht="5" customHeight="1" x14ac:dyDescent="0.2"/>
    <row r="2" spans="1:7" s="131" customFormat="1" ht="14" x14ac:dyDescent="0.15">
      <c r="A2" s="138" t="s">
        <v>141</v>
      </c>
      <c r="B2" s="139"/>
      <c r="C2" s="139"/>
      <c r="D2" s="139"/>
      <c r="E2" s="139"/>
      <c r="F2" s="139"/>
      <c r="G2" s="139"/>
    </row>
    <row r="3" spans="1:7" s="141" customFormat="1" ht="14" x14ac:dyDescent="0.15">
      <c r="A3" s="140" t="s">
        <v>108</v>
      </c>
    </row>
    <row r="4" spans="1:7" s="132" customFormat="1" ht="14" x14ac:dyDescent="0.15">
      <c r="A4" s="142" t="s">
        <v>107</v>
      </c>
      <c r="B4" s="143"/>
      <c r="C4" s="143"/>
      <c r="D4" s="143"/>
      <c r="E4" s="143"/>
      <c r="F4" s="143"/>
      <c r="G4" s="143"/>
    </row>
    <row r="5" spans="1:7" ht="4" customHeight="1" x14ac:dyDescent="0.2">
      <c r="A5" s="1">
        <v>2016</v>
      </c>
      <c r="B5" s="1"/>
      <c r="C5" s="1"/>
      <c r="D5" s="1"/>
      <c r="E5" s="1"/>
      <c r="F5" s="1"/>
      <c r="G5" s="1"/>
    </row>
    <row r="6" spans="1:7" ht="16" x14ac:dyDescent="0.2">
      <c r="A6" s="9" t="s">
        <v>18</v>
      </c>
      <c r="B6" s="145" t="s">
        <v>88</v>
      </c>
      <c r="C6" s="145"/>
      <c r="D6" s="10"/>
      <c r="E6" s="12"/>
      <c r="F6" s="12"/>
      <c r="G6" s="13"/>
    </row>
    <row r="7" spans="1:7" ht="16" x14ac:dyDescent="0.2">
      <c r="A7" s="8" t="s">
        <v>3</v>
      </c>
      <c r="B7" s="144"/>
      <c r="C7" s="144"/>
      <c r="D7" s="144"/>
      <c r="E7" s="144"/>
      <c r="F7" s="144"/>
      <c r="G7" s="144"/>
    </row>
    <row r="8" spans="1:7" ht="16" x14ac:dyDescent="0.2">
      <c r="A8" s="7" t="s">
        <v>21</v>
      </c>
      <c r="B8" s="32"/>
      <c r="C8" s="32"/>
      <c r="D8" s="33"/>
      <c r="E8" s="34"/>
      <c r="F8" s="34"/>
      <c r="G8" s="34"/>
    </row>
    <row r="9" spans="1:7" ht="3.75" customHeight="1" x14ac:dyDescent="0.2">
      <c r="A9" s="96"/>
      <c r="B9" s="97"/>
      <c r="C9" s="97"/>
      <c r="D9" s="98"/>
      <c r="E9" s="99"/>
      <c r="F9" s="99"/>
      <c r="G9" s="99"/>
    </row>
    <row r="10" spans="1:7" ht="17" x14ac:dyDescent="0.2">
      <c r="A10" s="147" t="s">
        <v>12</v>
      </c>
      <c r="B10" s="147"/>
      <c r="C10" s="147"/>
      <c r="D10" s="14" t="s">
        <v>13</v>
      </c>
      <c r="E10" s="16" t="s">
        <v>1</v>
      </c>
      <c r="F10" s="17" t="s">
        <v>17</v>
      </c>
      <c r="G10" s="15" t="s">
        <v>0</v>
      </c>
    </row>
    <row r="11" spans="1:7" ht="5" customHeight="1" x14ac:dyDescent="0.2">
      <c r="A11" s="97"/>
      <c r="B11" s="97"/>
      <c r="C11" s="97"/>
      <c r="D11" s="98"/>
      <c r="E11" s="99"/>
      <c r="F11" s="100"/>
      <c r="G11" s="101"/>
    </row>
    <row r="12" spans="1:7" ht="15.75" customHeight="1" x14ac:dyDescent="0.2">
      <c r="A12" s="74" t="s">
        <v>36</v>
      </c>
      <c r="B12" s="39"/>
      <c r="C12" s="39"/>
      <c r="D12" s="66"/>
      <c r="E12" s="67"/>
      <c r="F12" s="68"/>
      <c r="G12" s="69"/>
    </row>
    <row r="13" spans="1:7" ht="15.75" customHeight="1" x14ac:dyDescent="0.2">
      <c r="A13" s="5" t="s">
        <v>4</v>
      </c>
      <c r="B13" s="50" t="s">
        <v>52</v>
      </c>
      <c r="D13" s="35"/>
      <c r="E13" s="23">
        <v>4</v>
      </c>
      <c r="F13" s="24">
        <v>1</v>
      </c>
      <c r="G13" s="22">
        <f>IF(D13&gt;E13,(E13*F13),(D13*F13))</f>
        <v>0</v>
      </c>
    </row>
    <row r="14" spans="1:7" ht="15.75" customHeight="1" x14ac:dyDescent="0.2">
      <c r="A14" s="5" t="s">
        <v>5</v>
      </c>
      <c r="B14" s="5" t="s">
        <v>33</v>
      </c>
      <c r="D14" s="35"/>
      <c r="E14" s="23">
        <v>4</v>
      </c>
      <c r="F14" s="24">
        <v>1</v>
      </c>
      <c r="G14" s="22">
        <f>IF(D14&gt;E14,(E14*F14),(D14*F14))</f>
        <v>0</v>
      </c>
    </row>
    <row r="15" spans="1:7" ht="15.75" customHeight="1" x14ac:dyDescent="0.2">
      <c r="A15" s="41" t="s">
        <v>6</v>
      </c>
      <c r="B15" s="5" t="s">
        <v>136</v>
      </c>
      <c r="D15" s="35"/>
      <c r="E15" s="23">
        <v>4</v>
      </c>
      <c r="F15" s="24">
        <v>0.5</v>
      </c>
      <c r="G15" s="22">
        <f>IF(D15&gt;E15,(E15*F15),(D15*F15))</f>
        <v>0</v>
      </c>
    </row>
    <row r="16" spans="1:7" ht="15.75" customHeight="1" x14ac:dyDescent="0.2">
      <c r="A16" s="41" t="s">
        <v>7</v>
      </c>
      <c r="B16" s="50" t="s">
        <v>40</v>
      </c>
      <c r="D16" s="65"/>
      <c r="E16" s="62"/>
      <c r="F16" s="63"/>
      <c r="G16" s="64"/>
    </row>
    <row r="17" spans="1:7" ht="15.75" customHeight="1" x14ac:dyDescent="0.2">
      <c r="A17" s="2" t="s">
        <v>85</v>
      </c>
      <c r="B17" s="127" t="s">
        <v>41</v>
      </c>
      <c r="D17" s="35"/>
      <c r="E17" s="23">
        <v>4</v>
      </c>
      <c r="F17" s="24">
        <v>1</v>
      </c>
      <c r="G17" s="22">
        <f>IF(D17&gt;E17,(E17*F17),(D17*F17))</f>
        <v>0</v>
      </c>
    </row>
    <row r="18" spans="1:7" ht="16" x14ac:dyDescent="0.2">
      <c r="A18" s="5" t="s">
        <v>86</v>
      </c>
      <c r="B18" s="127" t="s">
        <v>138</v>
      </c>
      <c r="C18" s="41"/>
      <c r="D18" s="38"/>
      <c r="E18" s="23">
        <v>4</v>
      </c>
      <c r="F18" s="24">
        <v>0.5</v>
      </c>
      <c r="G18" s="22">
        <f>IF(D18&gt;E18,(E18*F18),(D18*F18))</f>
        <v>0</v>
      </c>
    </row>
    <row r="19" spans="1:7" s="54" customFormat="1" ht="4.5" customHeight="1" x14ac:dyDescent="0.2">
      <c r="A19" s="102"/>
      <c r="B19" s="103"/>
      <c r="C19" s="104"/>
      <c r="D19" s="105"/>
      <c r="E19" s="106"/>
      <c r="F19" s="107"/>
      <c r="G19" s="102"/>
    </row>
    <row r="20" spans="1:7" ht="16" x14ac:dyDescent="0.2">
      <c r="A20" s="74" t="s">
        <v>109</v>
      </c>
      <c r="B20" s="39"/>
      <c r="C20" s="39"/>
      <c r="D20" s="70"/>
      <c r="E20" s="71"/>
      <c r="F20" s="72"/>
      <c r="G20" s="73"/>
    </row>
    <row r="21" spans="1:7" ht="16" x14ac:dyDescent="0.2">
      <c r="A21" s="5" t="s">
        <v>8</v>
      </c>
      <c r="B21" s="5" t="s">
        <v>10</v>
      </c>
      <c r="D21" s="35"/>
      <c r="E21" s="23">
        <v>1</v>
      </c>
      <c r="F21" s="24">
        <v>12</v>
      </c>
      <c r="G21" s="22">
        <f>IF(D21&gt;E21,(E21*F21),(D21*F21))</f>
        <v>0</v>
      </c>
    </row>
    <row r="22" spans="1:7" ht="16" x14ac:dyDescent="0.2">
      <c r="A22" s="5" t="s">
        <v>9</v>
      </c>
      <c r="B22" s="5" t="s">
        <v>11</v>
      </c>
      <c r="D22" s="35"/>
      <c r="E22" s="23">
        <v>1</v>
      </c>
      <c r="F22" s="24">
        <v>10</v>
      </c>
      <c r="G22" s="22">
        <f>IF(D22&gt;E22,(E22*F22),(D22*F22))</f>
        <v>0</v>
      </c>
    </row>
    <row r="23" spans="1:7" ht="14.25" customHeight="1" x14ac:dyDescent="0.2">
      <c r="A23" s="2" t="s">
        <v>35</v>
      </c>
      <c r="B23" s="2" t="s">
        <v>137</v>
      </c>
      <c r="C23" s="19"/>
      <c r="D23" s="36"/>
      <c r="E23" s="26">
        <v>1</v>
      </c>
      <c r="F23" s="27">
        <v>12</v>
      </c>
      <c r="G23" s="25">
        <f>IF(D23&gt;E23,(E23*F23),(D23*F23))</f>
        <v>0</v>
      </c>
    </row>
    <row r="24" spans="1:7" ht="4.5" customHeight="1" x14ac:dyDescent="0.2">
      <c r="A24" s="108"/>
      <c r="B24" s="108"/>
      <c r="C24" s="109"/>
      <c r="D24" s="110"/>
      <c r="E24" s="111"/>
      <c r="F24" s="112"/>
      <c r="G24" s="113"/>
    </row>
    <row r="25" spans="1:7" ht="16" x14ac:dyDescent="0.2">
      <c r="A25" s="75" t="s">
        <v>110</v>
      </c>
      <c r="B25" s="47"/>
      <c r="C25" s="39"/>
      <c r="D25" s="70"/>
      <c r="E25" s="71"/>
      <c r="F25" s="72"/>
      <c r="G25" s="73"/>
    </row>
    <row r="26" spans="1:7" ht="16" x14ac:dyDescent="0.2">
      <c r="A26" s="46">
        <v>3.1</v>
      </c>
      <c r="B26" s="50" t="s">
        <v>34</v>
      </c>
      <c r="D26" s="35"/>
      <c r="E26" s="23"/>
      <c r="F26" s="24">
        <v>2</v>
      </c>
      <c r="G26" s="22">
        <f>(D26*F26)</f>
        <v>0</v>
      </c>
    </row>
    <row r="27" spans="1:7" ht="16" x14ac:dyDescent="0.2">
      <c r="A27" s="44">
        <v>3.2</v>
      </c>
      <c r="B27" s="44" t="s">
        <v>25</v>
      </c>
      <c r="D27" s="35"/>
      <c r="E27" s="23"/>
      <c r="F27" s="24">
        <v>3</v>
      </c>
      <c r="G27" s="22">
        <f>(D27*F27)</f>
        <v>0</v>
      </c>
    </row>
    <row r="28" spans="1:7" ht="16" x14ac:dyDescent="0.2">
      <c r="A28" s="42">
        <v>3.3</v>
      </c>
      <c r="B28" s="42" t="s">
        <v>26</v>
      </c>
      <c r="C28" s="19"/>
      <c r="D28" s="31"/>
      <c r="E28" s="26">
        <v>2</v>
      </c>
      <c r="F28" s="27">
        <v>6</v>
      </c>
      <c r="G28" s="25">
        <f>IF(D28&gt;E28,(E28*F28),(D28*F28))</f>
        <v>0</v>
      </c>
    </row>
    <row r="29" spans="1:7" ht="4.5" customHeight="1" x14ac:dyDescent="0.2">
      <c r="A29" s="109"/>
      <c r="B29" s="109"/>
      <c r="C29" s="109"/>
      <c r="D29" s="110"/>
      <c r="E29" s="111"/>
      <c r="F29" s="112"/>
      <c r="G29" s="113"/>
    </row>
    <row r="30" spans="1:7" ht="16" x14ac:dyDescent="0.2">
      <c r="A30" s="74" t="s">
        <v>111</v>
      </c>
      <c r="B30" s="39"/>
      <c r="C30" s="39"/>
      <c r="D30" s="35"/>
      <c r="E30" s="23"/>
      <c r="F30" s="24">
        <v>6</v>
      </c>
      <c r="G30" s="22">
        <f>(D30*F30)</f>
        <v>0</v>
      </c>
    </row>
    <row r="31" spans="1:7" ht="4.5" customHeight="1" x14ac:dyDescent="0.2">
      <c r="A31" s="114"/>
      <c r="B31" s="108"/>
      <c r="C31" s="108"/>
      <c r="D31" s="110"/>
      <c r="E31" s="111"/>
      <c r="F31" s="112"/>
      <c r="G31" s="113"/>
    </row>
    <row r="32" spans="1:7" s="54" customFormat="1" ht="15" customHeight="1" x14ac:dyDescent="0.2">
      <c r="A32" s="76" t="s">
        <v>112</v>
      </c>
      <c r="B32" s="39"/>
      <c r="C32" s="39"/>
      <c r="D32" s="70"/>
      <c r="E32" s="71"/>
      <c r="F32" s="72"/>
      <c r="G32" s="79"/>
    </row>
    <row r="33" spans="1:7" ht="15" customHeight="1" x14ac:dyDescent="0.2">
      <c r="A33" s="48" t="s">
        <v>53</v>
      </c>
      <c r="B33" s="77" t="s">
        <v>113</v>
      </c>
      <c r="C33" s="43"/>
      <c r="D33" s="80"/>
      <c r="E33" s="62"/>
      <c r="F33" s="63"/>
      <c r="G33" s="64"/>
    </row>
    <row r="34" spans="1:7" ht="15" customHeight="1" x14ac:dyDescent="0.2">
      <c r="A34" s="49" t="s">
        <v>54</v>
      </c>
      <c r="B34" s="5" t="s">
        <v>24</v>
      </c>
      <c r="D34" s="35"/>
      <c r="E34" s="23">
        <v>10</v>
      </c>
      <c r="F34" s="24">
        <v>0.5</v>
      </c>
      <c r="G34" s="22">
        <f>IF(D34&gt;E34,(E34*F34),(D34*F34))</f>
        <v>0</v>
      </c>
    </row>
    <row r="35" spans="1:7" ht="15" customHeight="1" x14ac:dyDescent="0.2">
      <c r="A35" s="49" t="s">
        <v>55</v>
      </c>
      <c r="B35" s="5" t="s">
        <v>14</v>
      </c>
      <c r="D35" s="35"/>
      <c r="E35" s="23"/>
      <c r="F35" s="24">
        <v>2</v>
      </c>
      <c r="G35" s="22">
        <f t="shared" ref="G35:G40" si="0">(D35*F35)</f>
        <v>0</v>
      </c>
    </row>
    <row r="36" spans="1:7" ht="15" customHeight="1" x14ac:dyDescent="0.2">
      <c r="A36" s="49" t="s">
        <v>56</v>
      </c>
      <c r="B36" s="5" t="s">
        <v>27</v>
      </c>
      <c r="D36" s="35"/>
      <c r="E36" s="23"/>
      <c r="F36" s="24">
        <v>0.5</v>
      </c>
      <c r="G36" s="22">
        <f t="shared" si="0"/>
        <v>0</v>
      </c>
    </row>
    <row r="37" spans="1:7" ht="15" customHeight="1" x14ac:dyDescent="0.2">
      <c r="A37" s="49" t="s">
        <v>57</v>
      </c>
      <c r="B37" s="5" t="s">
        <v>15</v>
      </c>
      <c r="D37" s="35"/>
      <c r="E37" s="23"/>
      <c r="F37" s="24">
        <v>1</v>
      </c>
      <c r="G37" s="22">
        <f t="shared" si="0"/>
        <v>0</v>
      </c>
    </row>
    <row r="38" spans="1:7" ht="15" customHeight="1" x14ac:dyDescent="0.2">
      <c r="A38" s="49" t="s">
        <v>58</v>
      </c>
      <c r="B38" s="5" t="s">
        <v>16</v>
      </c>
      <c r="D38" s="35"/>
      <c r="E38" s="23"/>
      <c r="F38" s="24">
        <v>4</v>
      </c>
      <c r="G38" s="22">
        <f t="shared" si="0"/>
        <v>0</v>
      </c>
    </row>
    <row r="39" spans="1:7" ht="15" customHeight="1" x14ac:dyDescent="0.2">
      <c r="A39" s="49" t="s">
        <v>59</v>
      </c>
      <c r="B39" s="5" t="s">
        <v>103</v>
      </c>
      <c r="D39" s="35"/>
      <c r="E39" s="23"/>
      <c r="F39" s="24">
        <v>6</v>
      </c>
      <c r="G39" s="22">
        <f t="shared" si="0"/>
        <v>0</v>
      </c>
    </row>
    <row r="40" spans="1:7" ht="15" customHeight="1" x14ac:dyDescent="0.2">
      <c r="A40" s="49" t="s">
        <v>101</v>
      </c>
      <c r="B40" s="5" t="s">
        <v>102</v>
      </c>
      <c r="D40" s="35"/>
      <c r="E40" s="23"/>
      <c r="F40" s="24">
        <v>2</v>
      </c>
      <c r="G40" s="22">
        <f t="shared" si="0"/>
        <v>0</v>
      </c>
    </row>
    <row r="41" spans="1:7" ht="15" customHeight="1" x14ac:dyDescent="0.2">
      <c r="A41" s="48" t="s">
        <v>60</v>
      </c>
      <c r="B41" s="77" t="s">
        <v>114</v>
      </c>
      <c r="C41" s="43"/>
      <c r="D41" s="80"/>
      <c r="E41" s="62"/>
      <c r="F41" s="63"/>
      <c r="G41" s="64"/>
    </row>
    <row r="42" spans="1:7" ht="15" customHeight="1" x14ac:dyDescent="0.2">
      <c r="A42" s="46" t="s">
        <v>61</v>
      </c>
      <c r="B42" s="5" t="s">
        <v>24</v>
      </c>
      <c r="D42" s="35"/>
      <c r="E42" s="23">
        <v>10</v>
      </c>
      <c r="F42" s="24">
        <v>1</v>
      </c>
      <c r="G42" s="22">
        <f>IF(D42&gt;E42,(E42*F42),(D42*F42))</f>
        <v>0</v>
      </c>
    </row>
    <row r="43" spans="1:7" ht="15" customHeight="1" x14ac:dyDescent="0.2">
      <c r="A43" s="46" t="s">
        <v>62</v>
      </c>
      <c r="B43" s="5" t="s">
        <v>14</v>
      </c>
      <c r="D43" s="35"/>
      <c r="E43" s="23"/>
      <c r="F43" s="24">
        <v>4</v>
      </c>
      <c r="G43" s="22">
        <f t="shared" ref="G43:G48" si="1">(D43*F43)</f>
        <v>0</v>
      </c>
    </row>
    <row r="44" spans="1:7" ht="15" customHeight="1" x14ac:dyDescent="0.2">
      <c r="A44" s="46" t="s">
        <v>63</v>
      </c>
      <c r="B44" s="5" t="s">
        <v>28</v>
      </c>
      <c r="D44" s="35"/>
      <c r="E44" s="23"/>
      <c r="F44" s="24">
        <v>1</v>
      </c>
      <c r="G44" s="22">
        <f t="shared" si="1"/>
        <v>0</v>
      </c>
    </row>
    <row r="45" spans="1:7" ht="15" customHeight="1" x14ac:dyDescent="0.2">
      <c r="A45" s="46" t="s">
        <v>64</v>
      </c>
      <c r="B45" s="5" t="s">
        <v>15</v>
      </c>
      <c r="D45" s="35"/>
      <c r="E45" s="23"/>
      <c r="F45" s="24">
        <v>1.5</v>
      </c>
      <c r="G45" s="22">
        <f t="shared" si="1"/>
        <v>0</v>
      </c>
    </row>
    <row r="46" spans="1:7" ht="15" customHeight="1" x14ac:dyDescent="0.2">
      <c r="A46" s="46" t="s">
        <v>65</v>
      </c>
      <c r="B46" s="5" t="s">
        <v>16</v>
      </c>
      <c r="D46" s="35"/>
      <c r="E46" s="23"/>
      <c r="F46" s="24">
        <v>8</v>
      </c>
      <c r="G46" s="22">
        <f t="shared" si="1"/>
        <v>0</v>
      </c>
    </row>
    <row r="47" spans="1:7" ht="15" customHeight="1" x14ac:dyDescent="0.2">
      <c r="A47" s="46" t="s">
        <v>66</v>
      </c>
      <c r="B47" s="5" t="s">
        <v>103</v>
      </c>
      <c r="D47" s="35"/>
      <c r="E47" s="23"/>
      <c r="F47" s="24">
        <v>10</v>
      </c>
      <c r="G47" s="22">
        <f t="shared" si="1"/>
        <v>0</v>
      </c>
    </row>
    <row r="48" spans="1:7" ht="15" customHeight="1" x14ac:dyDescent="0.2">
      <c r="A48" s="46" t="s">
        <v>104</v>
      </c>
      <c r="B48" s="5" t="s">
        <v>102</v>
      </c>
      <c r="D48" s="35"/>
      <c r="E48" s="23"/>
      <c r="F48" s="24">
        <v>3.5</v>
      </c>
      <c r="G48" s="22">
        <f t="shared" si="1"/>
        <v>0</v>
      </c>
    </row>
    <row r="49" spans="1:7" ht="15" customHeight="1" x14ac:dyDescent="0.2">
      <c r="A49" s="43" t="s">
        <v>67</v>
      </c>
      <c r="B49" s="78" t="s">
        <v>115</v>
      </c>
      <c r="C49" s="40"/>
      <c r="D49" s="65"/>
      <c r="E49" s="62"/>
      <c r="F49" s="63"/>
      <c r="G49" s="64"/>
    </row>
    <row r="50" spans="1:7" ht="15" customHeight="1" x14ac:dyDescent="0.2">
      <c r="A50" s="46" t="s">
        <v>68</v>
      </c>
      <c r="B50" s="5" t="s">
        <v>24</v>
      </c>
      <c r="D50" s="35"/>
      <c r="E50" s="23">
        <v>10</v>
      </c>
      <c r="F50" s="24">
        <v>1.5</v>
      </c>
      <c r="G50" s="22">
        <f>IF(D50&gt;E50,(E50*F50),(D50*F50))</f>
        <v>0</v>
      </c>
    </row>
    <row r="51" spans="1:7" ht="15" customHeight="1" x14ac:dyDescent="0.2">
      <c r="A51" s="46" t="s">
        <v>69</v>
      </c>
      <c r="B51" s="5" t="s">
        <v>14</v>
      </c>
      <c r="D51" s="35"/>
      <c r="E51" s="23"/>
      <c r="F51" s="24">
        <v>6</v>
      </c>
      <c r="G51" s="22">
        <f t="shared" ref="G51:G56" si="2">(D51*F51)</f>
        <v>0</v>
      </c>
    </row>
    <row r="52" spans="1:7" ht="15" customHeight="1" x14ac:dyDescent="0.2">
      <c r="A52" s="46" t="s">
        <v>70</v>
      </c>
      <c r="B52" s="5" t="s">
        <v>29</v>
      </c>
      <c r="D52" s="35"/>
      <c r="E52" s="23"/>
      <c r="F52" s="24">
        <v>1.5</v>
      </c>
      <c r="G52" s="22">
        <f t="shared" si="2"/>
        <v>0</v>
      </c>
    </row>
    <row r="53" spans="1:7" ht="15" customHeight="1" x14ac:dyDescent="0.2">
      <c r="A53" s="46" t="s">
        <v>71</v>
      </c>
      <c r="B53" s="5" t="s">
        <v>15</v>
      </c>
      <c r="D53" s="35"/>
      <c r="E53" s="23"/>
      <c r="F53" s="24">
        <v>2</v>
      </c>
      <c r="G53" s="22">
        <f t="shared" si="2"/>
        <v>0</v>
      </c>
    </row>
    <row r="54" spans="1:7" ht="15" customHeight="1" x14ac:dyDescent="0.2">
      <c r="A54" s="46" t="s">
        <v>72</v>
      </c>
      <c r="B54" s="5" t="s">
        <v>16</v>
      </c>
      <c r="D54" s="35"/>
      <c r="E54" s="23"/>
      <c r="F54" s="24">
        <v>10</v>
      </c>
      <c r="G54" s="22">
        <f t="shared" si="2"/>
        <v>0</v>
      </c>
    </row>
    <row r="55" spans="1:7" ht="15" customHeight="1" x14ac:dyDescent="0.2">
      <c r="A55" s="46" t="s">
        <v>73</v>
      </c>
      <c r="B55" s="5" t="s">
        <v>103</v>
      </c>
      <c r="D55" s="35"/>
      <c r="E55" s="23"/>
      <c r="F55" s="24">
        <v>12</v>
      </c>
      <c r="G55" s="22">
        <f t="shared" si="2"/>
        <v>0</v>
      </c>
    </row>
    <row r="56" spans="1:7" ht="15" customHeight="1" x14ac:dyDescent="0.2">
      <c r="A56" s="46" t="s">
        <v>105</v>
      </c>
      <c r="B56" s="5" t="s">
        <v>102</v>
      </c>
      <c r="D56" s="35"/>
      <c r="E56" s="23"/>
      <c r="F56" s="24">
        <v>4</v>
      </c>
      <c r="G56" s="22">
        <f t="shared" si="2"/>
        <v>0</v>
      </c>
    </row>
    <row r="57" spans="1:7" ht="15" customHeight="1" x14ac:dyDescent="0.2">
      <c r="A57" s="43" t="s">
        <v>74</v>
      </c>
      <c r="B57" s="40" t="s">
        <v>45</v>
      </c>
      <c r="D57" s="65"/>
      <c r="E57" s="62"/>
      <c r="F57" s="63"/>
      <c r="G57" s="64"/>
    </row>
    <row r="58" spans="1:7" ht="15" customHeight="1" x14ac:dyDescent="0.2">
      <c r="A58" s="46" t="s">
        <v>75</v>
      </c>
      <c r="B58" s="5" t="s">
        <v>31</v>
      </c>
      <c r="D58" s="35"/>
      <c r="E58" s="23"/>
      <c r="F58" s="24">
        <v>1</v>
      </c>
      <c r="G58" s="22">
        <f>(D58*F58)</f>
        <v>0</v>
      </c>
    </row>
    <row r="59" spans="1:7" ht="15" customHeight="1" x14ac:dyDescent="0.2">
      <c r="A59" s="46" t="s">
        <v>76</v>
      </c>
      <c r="B59" s="5" t="s">
        <v>32</v>
      </c>
      <c r="D59" s="35"/>
      <c r="E59" s="23"/>
      <c r="F59" s="24">
        <v>1.5</v>
      </c>
      <c r="G59" s="22">
        <f>(D59*F59)</f>
        <v>0</v>
      </c>
    </row>
    <row r="60" spans="1:7" ht="15" customHeight="1" x14ac:dyDescent="0.2">
      <c r="A60" s="46" t="s">
        <v>77</v>
      </c>
      <c r="B60" s="5" t="s">
        <v>30</v>
      </c>
      <c r="D60" s="35"/>
      <c r="E60" s="23"/>
      <c r="F60" s="24">
        <v>0.5</v>
      </c>
      <c r="G60" s="22">
        <f>(D60*F60)</f>
        <v>0</v>
      </c>
    </row>
    <row r="61" spans="1:7" ht="16" x14ac:dyDescent="0.2">
      <c r="A61" s="59" t="s">
        <v>78</v>
      </c>
      <c r="B61" s="146" t="s">
        <v>43</v>
      </c>
      <c r="C61" s="146"/>
      <c r="D61" s="81"/>
      <c r="E61" s="82"/>
      <c r="F61" s="63"/>
      <c r="G61" s="64"/>
    </row>
    <row r="62" spans="1:7" ht="15" customHeight="1" x14ac:dyDescent="0.2">
      <c r="A62" s="2" t="s">
        <v>87</v>
      </c>
      <c r="B62" s="2" t="s">
        <v>44</v>
      </c>
      <c r="C62" s="2"/>
      <c r="D62" s="60"/>
      <c r="E62" s="2"/>
      <c r="F62" s="52">
        <v>4.0000000000000001E-3</v>
      </c>
      <c r="G62" s="25">
        <f>(D62*F62)</f>
        <v>0</v>
      </c>
    </row>
    <row r="63" spans="1:7" s="95" customFormat="1" ht="4.5" customHeight="1" x14ac:dyDescent="0.2">
      <c r="A63" s="115"/>
      <c r="B63" s="115"/>
      <c r="C63" s="115"/>
      <c r="D63" s="116"/>
      <c r="E63" s="115"/>
      <c r="F63" s="117"/>
      <c r="G63" s="113"/>
    </row>
    <row r="64" spans="1:7" ht="15" customHeight="1" x14ac:dyDescent="0.2">
      <c r="A64" s="91" t="s">
        <v>128</v>
      </c>
      <c r="B64" s="47"/>
      <c r="C64" s="47"/>
      <c r="D64" s="83"/>
      <c r="E64" s="84"/>
      <c r="F64" s="84"/>
      <c r="G64" s="85"/>
    </row>
    <row r="65" spans="1:7" ht="15" customHeight="1" x14ac:dyDescent="0.2">
      <c r="A65" s="133" t="s">
        <v>22</v>
      </c>
      <c r="B65" s="58" t="s">
        <v>89</v>
      </c>
      <c r="C65" s="57"/>
      <c r="D65" s="86"/>
      <c r="E65" s="87"/>
      <c r="F65" s="87"/>
      <c r="G65" s="88"/>
    </row>
    <row r="66" spans="1:7" ht="15" customHeight="1" x14ac:dyDescent="0.2">
      <c r="A66" s="46" t="s">
        <v>90</v>
      </c>
      <c r="B66" s="5" t="s">
        <v>116</v>
      </c>
      <c r="D66" s="35"/>
      <c r="E66" s="23"/>
      <c r="F66" s="24">
        <v>35</v>
      </c>
      <c r="G66" s="22">
        <f>(D66*F66)</f>
        <v>0</v>
      </c>
    </row>
    <row r="67" spans="1:7" ht="15" customHeight="1" x14ac:dyDescent="0.2">
      <c r="A67" s="46" t="s">
        <v>96</v>
      </c>
      <c r="B67" s="5" t="s">
        <v>117</v>
      </c>
      <c r="D67" s="35"/>
      <c r="E67" s="23"/>
      <c r="F67" s="24">
        <f>85%*F66</f>
        <v>29.75</v>
      </c>
      <c r="G67" s="22">
        <f t="shared" ref="G67:G72" si="3">(D67*F67)</f>
        <v>0</v>
      </c>
    </row>
    <row r="68" spans="1:7" ht="15" customHeight="1" x14ac:dyDescent="0.2">
      <c r="A68" s="46" t="s">
        <v>91</v>
      </c>
      <c r="B68" s="5" t="s">
        <v>139</v>
      </c>
      <c r="D68" s="35"/>
      <c r="E68" s="23"/>
      <c r="F68" s="24">
        <f>75%*F66</f>
        <v>26.25</v>
      </c>
      <c r="G68" s="22">
        <f t="shared" si="3"/>
        <v>0</v>
      </c>
    </row>
    <row r="69" spans="1:7" ht="15" customHeight="1" x14ac:dyDescent="0.2">
      <c r="A69" s="46" t="s">
        <v>92</v>
      </c>
      <c r="B69" s="5" t="s">
        <v>140</v>
      </c>
      <c r="D69" s="35"/>
      <c r="E69" s="23"/>
      <c r="F69" s="24">
        <f>65%*F66</f>
        <v>22.75</v>
      </c>
      <c r="G69" s="22">
        <f t="shared" si="3"/>
        <v>0</v>
      </c>
    </row>
    <row r="70" spans="1:7" ht="15" customHeight="1" x14ac:dyDescent="0.2">
      <c r="A70" s="46" t="s">
        <v>93</v>
      </c>
      <c r="B70" s="5" t="s">
        <v>118</v>
      </c>
      <c r="D70" s="35"/>
      <c r="E70" s="23"/>
      <c r="F70" s="24">
        <f>55%*F66</f>
        <v>19.25</v>
      </c>
      <c r="G70" s="22">
        <f t="shared" si="3"/>
        <v>0</v>
      </c>
    </row>
    <row r="71" spans="1:7" ht="15" customHeight="1" x14ac:dyDescent="0.2">
      <c r="A71" s="46" t="s">
        <v>122</v>
      </c>
      <c r="B71" s="5" t="s">
        <v>119</v>
      </c>
      <c r="D71" s="35"/>
      <c r="E71" s="23"/>
      <c r="F71" s="24">
        <f>40%*F66</f>
        <v>14</v>
      </c>
      <c r="G71" s="22">
        <f t="shared" si="3"/>
        <v>0</v>
      </c>
    </row>
    <row r="72" spans="1:7" ht="15" customHeight="1" x14ac:dyDescent="0.2">
      <c r="A72" s="46" t="s">
        <v>123</v>
      </c>
      <c r="B72" s="5" t="s">
        <v>120</v>
      </c>
      <c r="D72" s="35"/>
      <c r="E72" s="23"/>
      <c r="F72" s="24">
        <f>25%*F66</f>
        <v>8.75</v>
      </c>
      <c r="G72" s="22">
        <f t="shared" si="3"/>
        <v>0</v>
      </c>
    </row>
    <row r="73" spans="1:7" ht="15" customHeight="1" x14ac:dyDescent="0.2">
      <c r="A73" s="46" t="s">
        <v>124</v>
      </c>
      <c r="B73" s="5" t="s">
        <v>121</v>
      </c>
      <c r="D73" s="35"/>
      <c r="E73" s="23"/>
      <c r="F73" s="24">
        <f>10%*F66</f>
        <v>3.5</v>
      </c>
      <c r="G73" s="22">
        <f>(D73*F73)</f>
        <v>0</v>
      </c>
    </row>
    <row r="74" spans="1:7" ht="15" customHeight="1" x14ac:dyDescent="0.2">
      <c r="A74" s="133" t="s">
        <v>23</v>
      </c>
      <c r="B74" s="58" t="s">
        <v>94</v>
      </c>
      <c r="C74" s="57"/>
      <c r="D74" s="86"/>
      <c r="E74" s="87"/>
      <c r="F74" s="87"/>
      <c r="G74" s="88"/>
    </row>
    <row r="75" spans="1:7" ht="15" customHeight="1" x14ac:dyDescent="0.2">
      <c r="A75" s="46" t="s">
        <v>95</v>
      </c>
      <c r="B75" s="5" t="s">
        <v>116</v>
      </c>
      <c r="D75" s="35"/>
      <c r="E75" s="23"/>
      <c r="F75" s="24">
        <v>30</v>
      </c>
      <c r="G75" s="22">
        <f>(D75*F75)</f>
        <v>0</v>
      </c>
    </row>
    <row r="76" spans="1:7" ht="15" customHeight="1" x14ac:dyDescent="0.2">
      <c r="A76" s="46" t="s">
        <v>97</v>
      </c>
      <c r="B76" s="5" t="s">
        <v>117</v>
      </c>
      <c r="D76" s="35"/>
      <c r="E76" s="23"/>
      <c r="F76" s="24">
        <f>85%*F75</f>
        <v>25.5</v>
      </c>
      <c r="G76" s="22">
        <f t="shared" ref="G76:G79" si="4">(D76*F76)</f>
        <v>0</v>
      </c>
    </row>
    <row r="77" spans="1:7" ht="15" customHeight="1" x14ac:dyDescent="0.2">
      <c r="A77" s="46" t="s">
        <v>98</v>
      </c>
      <c r="B77" s="5" t="s">
        <v>139</v>
      </c>
      <c r="D77" s="35"/>
      <c r="E77" s="23"/>
      <c r="F77" s="24">
        <f>75%*F75</f>
        <v>22.5</v>
      </c>
      <c r="G77" s="22">
        <f t="shared" si="4"/>
        <v>0</v>
      </c>
    </row>
    <row r="78" spans="1:7" ht="15" customHeight="1" x14ac:dyDescent="0.2">
      <c r="A78" s="46" t="s">
        <v>99</v>
      </c>
      <c r="B78" s="5" t="s">
        <v>140</v>
      </c>
      <c r="D78" s="35"/>
      <c r="E78" s="23"/>
      <c r="F78" s="24">
        <f>65%*F75</f>
        <v>19.5</v>
      </c>
      <c r="G78" s="22">
        <f t="shared" si="4"/>
        <v>0</v>
      </c>
    </row>
    <row r="79" spans="1:7" ht="15" customHeight="1" x14ac:dyDescent="0.2">
      <c r="A79" s="46" t="s">
        <v>100</v>
      </c>
      <c r="B79" s="5" t="s">
        <v>118</v>
      </c>
      <c r="D79" s="35"/>
      <c r="E79" s="23"/>
      <c r="F79" s="24">
        <f>55%*F75</f>
        <v>16.5</v>
      </c>
      <c r="G79" s="22">
        <f t="shared" si="4"/>
        <v>0</v>
      </c>
    </row>
    <row r="80" spans="1:7" ht="15" customHeight="1" x14ac:dyDescent="0.2">
      <c r="A80" s="46" t="s">
        <v>125</v>
      </c>
      <c r="B80" s="5" t="s">
        <v>119</v>
      </c>
      <c r="D80" s="35"/>
      <c r="E80" s="23"/>
      <c r="F80" s="24">
        <f>40%*F75</f>
        <v>12</v>
      </c>
      <c r="G80" s="22">
        <f>(D80*F80)</f>
        <v>0</v>
      </c>
    </row>
    <row r="81" spans="1:7" ht="15" customHeight="1" x14ac:dyDescent="0.2">
      <c r="A81" s="46" t="s">
        <v>126</v>
      </c>
      <c r="B81" s="5" t="s">
        <v>120</v>
      </c>
      <c r="D81" s="35"/>
      <c r="E81" s="23"/>
      <c r="F81" s="24">
        <f>25%*F75</f>
        <v>7.5</v>
      </c>
      <c r="G81" s="22">
        <f>(D81*F81)</f>
        <v>0</v>
      </c>
    </row>
    <row r="82" spans="1:7" ht="15" customHeight="1" x14ac:dyDescent="0.2">
      <c r="A82" s="46" t="s">
        <v>127</v>
      </c>
      <c r="B82" s="5" t="s">
        <v>121</v>
      </c>
      <c r="C82" s="19"/>
      <c r="D82" s="36"/>
      <c r="E82" s="26"/>
      <c r="F82" s="24">
        <f>10%*F75</f>
        <v>3</v>
      </c>
      <c r="G82" s="22">
        <f t="shared" ref="G82" si="5">(D82*F82)</f>
        <v>0</v>
      </c>
    </row>
    <row r="83" spans="1:7" ht="3.75" customHeight="1" x14ac:dyDescent="0.2">
      <c r="A83" s="118"/>
      <c r="B83" s="109"/>
      <c r="C83" s="109"/>
      <c r="D83" s="110"/>
      <c r="E83" s="111"/>
      <c r="F83" s="112"/>
      <c r="G83" s="113"/>
    </row>
    <row r="84" spans="1:7" ht="15" customHeight="1" x14ac:dyDescent="0.2">
      <c r="A84" s="9" t="s">
        <v>129</v>
      </c>
      <c r="B84" s="20"/>
      <c r="C84" s="20"/>
      <c r="D84" s="37"/>
      <c r="E84" s="29">
        <v>10</v>
      </c>
      <c r="F84" s="30">
        <v>2</v>
      </c>
      <c r="G84" s="28">
        <f>IF(D84&gt;E84,(E84*F84),(D84*F84))</f>
        <v>0</v>
      </c>
    </row>
    <row r="85" spans="1:7" ht="3.75" customHeight="1" x14ac:dyDescent="0.2">
      <c r="A85" s="118"/>
      <c r="B85" s="109"/>
      <c r="C85" s="109"/>
      <c r="D85" s="110"/>
      <c r="E85" s="111"/>
      <c r="F85" s="112"/>
      <c r="G85" s="113"/>
    </row>
    <row r="86" spans="1:7" ht="15" customHeight="1" x14ac:dyDescent="0.2">
      <c r="A86" s="76" t="s">
        <v>134</v>
      </c>
      <c r="B86" s="45"/>
      <c r="C86" s="45"/>
      <c r="D86" s="89"/>
      <c r="E86" s="90"/>
      <c r="F86" s="72"/>
      <c r="G86" s="79"/>
    </row>
    <row r="87" spans="1:7" ht="15" customHeight="1" x14ac:dyDescent="0.2">
      <c r="A87" s="50" t="s">
        <v>79</v>
      </c>
      <c r="B87" s="5" t="s">
        <v>19</v>
      </c>
      <c r="D87" s="35"/>
      <c r="E87" s="23">
        <v>12</v>
      </c>
      <c r="F87" s="24">
        <v>1</v>
      </c>
      <c r="G87" s="22">
        <f>IF(D87&gt;E87,(E87*F87),(D87*F87))</f>
        <v>0</v>
      </c>
    </row>
    <row r="88" spans="1:7" ht="15" customHeight="1" x14ac:dyDescent="0.2">
      <c r="A88" s="53" t="s">
        <v>80</v>
      </c>
      <c r="B88" s="19" t="s">
        <v>20</v>
      </c>
      <c r="C88" s="19"/>
      <c r="D88" s="36"/>
      <c r="E88" s="26">
        <v>24</v>
      </c>
      <c r="F88" s="27">
        <v>1</v>
      </c>
      <c r="G88" s="25">
        <f>IF(D88&gt;E88,(E88*F88),(D88*F88))</f>
        <v>0</v>
      </c>
    </row>
    <row r="89" spans="1:7" ht="4.5" customHeight="1" x14ac:dyDescent="0.2">
      <c r="A89" s="119"/>
      <c r="B89" s="120"/>
      <c r="C89" s="120"/>
      <c r="D89" s="121"/>
      <c r="E89" s="122"/>
      <c r="F89" s="123"/>
      <c r="G89" s="124"/>
    </row>
    <row r="90" spans="1:7" ht="17.25" customHeight="1" x14ac:dyDescent="0.2">
      <c r="A90" s="137" t="s">
        <v>130</v>
      </c>
      <c r="B90" s="137"/>
      <c r="C90" s="137"/>
      <c r="D90" s="37"/>
      <c r="E90" s="29"/>
      <c r="F90" s="30">
        <v>10</v>
      </c>
      <c r="G90" s="28">
        <f>(D90*F90)</f>
        <v>0</v>
      </c>
    </row>
    <row r="91" spans="1:7" s="95" customFormat="1" ht="3.75" customHeight="1" x14ac:dyDescent="0.2">
      <c r="A91" s="125"/>
      <c r="B91" s="126"/>
      <c r="C91" s="126"/>
      <c r="D91" s="110"/>
      <c r="E91" s="111"/>
      <c r="F91" s="112"/>
      <c r="G91" s="113"/>
    </row>
    <row r="92" spans="1:7" ht="16" x14ac:dyDescent="0.2">
      <c r="A92" s="136" t="s">
        <v>81</v>
      </c>
      <c r="B92" s="136"/>
      <c r="C92" s="136"/>
      <c r="D92" s="65"/>
      <c r="E92" s="63"/>
      <c r="F92" s="63"/>
      <c r="G92" s="92"/>
    </row>
    <row r="93" spans="1:7" ht="16" x14ac:dyDescent="0.2">
      <c r="A93" s="2" t="s">
        <v>82</v>
      </c>
      <c r="B93" s="2" t="s">
        <v>106</v>
      </c>
      <c r="C93" s="2"/>
      <c r="D93" s="60"/>
      <c r="E93" s="2"/>
      <c r="F93" s="4">
        <v>3</v>
      </c>
      <c r="G93" s="22">
        <f>(D93*F93)</f>
        <v>0</v>
      </c>
    </row>
    <row r="94" spans="1:7" ht="16" customHeight="1" x14ac:dyDescent="0.2">
      <c r="A94" s="50" t="s">
        <v>83</v>
      </c>
      <c r="B94" s="135" t="s">
        <v>38</v>
      </c>
      <c r="C94" s="135"/>
      <c r="D94" s="35"/>
      <c r="E94" s="24"/>
      <c r="F94" s="24">
        <v>5</v>
      </c>
      <c r="G94" s="22">
        <f t="shared" ref="G94:G95" si="6">(D94*F94)</f>
        <v>0</v>
      </c>
    </row>
    <row r="95" spans="1:7" ht="16" customHeight="1" x14ac:dyDescent="0.2">
      <c r="A95" s="50" t="s">
        <v>84</v>
      </c>
      <c r="B95" s="135" t="s">
        <v>39</v>
      </c>
      <c r="C95" s="135"/>
      <c r="D95" s="35"/>
      <c r="E95" s="24"/>
      <c r="F95" s="24">
        <v>10</v>
      </c>
      <c r="G95" s="22">
        <f t="shared" si="6"/>
        <v>0</v>
      </c>
    </row>
    <row r="96" spans="1:7" ht="4.5" customHeight="1" x14ac:dyDescent="0.2">
      <c r="A96" s="118"/>
      <c r="B96" s="109"/>
      <c r="C96" s="109"/>
      <c r="D96" s="110"/>
      <c r="E96" s="111"/>
      <c r="F96" s="112"/>
      <c r="G96" s="113"/>
    </row>
    <row r="97" spans="1:7" s="54" customFormat="1" ht="16" customHeight="1" x14ac:dyDescent="0.2">
      <c r="A97" s="134" t="s">
        <v>135</v>
      </c>
      <c r="B97" s="134"/>
      <c r="C97" s="134"/>
      <c r="D97" s="61"/>
      <c r="F97" s="18"/>
    </row>
    <row r="98" spans="1:7" ht="16" x14ac:dyDescent="0.2">
      <c r="A98" s="55" t="s">
        <v>37</v>
      </c>
      <c r="B98" s="55" t="s">
        <v>50</v>
      </c>
      <c r="C98" s="54"/>
      <c r="D98" s="93"/>
      <c r="E98" s="94"/>
      <c r="F98" s="94"/>
      <c r="G98" s="94"/>
    </row>
    <row r="99" spans="1:7" ht="16" x14ac:dyDescent="0.2">
      <c r="A99" s="2"/>
      <c r="B99" s="2" t="s">
        <v>46</v>
      </c>
      <c r="C99" s="2"/>
      <c r="D99" s="60"/>
      <c r="E99" s="2"/>
      <c r="F99" s="4">
        <v>25</v>
      </c>
      <c r="G99" s="22">
        <f>(D99*F99)</f>
        <v>0</v>
      </c>
    </row>
    <row r="100" spans="1:7" ht="16" x14ac:dyDescent="0.2">
      <c r="A100" s="2"/>
      <c r="B100" s="2" t="s">
        <v>47</v>
      </c>
      <c r="C100" s="2"/>
      <c r="D100" s="60"/>
      <c r="E100" s="2"/>
      <c r="F100" s="4">
        <v>15</v>
      </c>
      <c r="G100" s="22">
        <f t="shared" ref="G100:G107" si="7">(D100*F100)</f>
        <v>0</v>
      </c>
    </row>
    <row r="101" spans="1:7" ht="16" x14ac:dyDescent="0.2">
      <c r="A101" s="2"/>
      <c r="B101" s="2" t="s">
        <v>48</v>
      </c>
      <c r="C101" s="2"/>
      <c r="D101" s="60"/>
      <c r="E101" s="2"/>
      <c r="F101" s="4">
        <v>10</v>
      </c>
      <c r="G101" s="22">
        <f t="shared" si="7"/>
        <v>0</v>
      </c>
    </row>
    <row r="102" spans="1:7" ht="16" x14ac:dyDescent="0.2">
      <c r="A102" s="2"/>
      <c r="B102" s="2" t="s">
        <v>49</v>
      </c>
      <c r="C102" s="2"/>
      <c r="D102" s="60"/>
      <c r="E102" s="2"/>
      <c r="F102" s="4">
        <v>3.5</v>
      </c>
      <c r="G102" s="22">
        <f t="shared" si="7"/>
        <v>0</v>
      </c>
    </row>
    <row r="103" spans="1:7" ht="16" x14ac:dyDescent="0.2">
      <c r="A103" s="51" t="s">
        <v>42</v>
      </c>
      <c r="B103" s="51" t="s">
        <v>51</v>
      </c>
      <c r="C103" s="2"/>
      <c r="D103" s="60"/>
      <c r="E103" s="2"/>
      <c r="F103" s="2"/>
      <c r="G103" s="2"/>
    </row>
    <row r="104" spans="1:7" ht="12.75" customHeight="1" x14ac:dyDescent="0.2">
      <c r="A104" s="2"/>
      <c r="B104" s="2" t="s">
        <v>46</v>
      </c>
      <c r="C104" s="2"/>
      <c r="D104" s="60"/>
      <c r="E104" s="2"/>
      <c r="F104" s="4">
        <v>15</v>
      </c>
      <c r="G104" s="22">
        <f>(D104*F104)</f>
        <v>0</v>
      </c>
    </row>
    <row r="105" spans="1:7" ht="12.75" customHeight="1" x14ac:dyDescent="0.2">
      <c r="A105" s="2"/>
      <c r="B105" s="2" t="s">
        <v>47</v>
      </c>
      <c r="C105" s="2"/>
      <c r="D105" s="60"/>
      <c r="E105" s="2"/>
      <c r="F105" s="4">
        <v>10</v>
      </c>
      <c r="G105" s="22">
        <f>(D105*F105)</f>
        <v>0</v>
      </c>
    </row>
    <row r="106" spans="1:7" ht="12.75" customHeight="1" x14ac:dyDescent="0.2">
      <c r="A106" s="2"/>
      <c r="B106" s="2" t="s">
        <v>48</v>
      </c>
      <c r="C106" s="2"/>
      <c r="D106" s="60"/>
      <c r="E106" s="2"/>
      <c r="F106" s="4">
        <v>3.5</v>
      </c>
      <c r="G106" s="22">
        <f t="shared" si="7"/>
        <v>0</v>
      </c>
    </row>
    <row r="107" spans="1:7" ht="16.5" customHeight="1" x14ac:dyDescent="0.2">
      <c r="A107" s="2"/>
      <c r="B107" s="2" t="s">
        <v>49</v>
      </c>
      <c r="C107" s="2"/>
      <c r="D107" s="60"/>
      <c r="E107" s="2"/>
      <c r="F107" s="4">
        <v>0.5</v>
      </c>
      <c r="G107" s="25">
        <f t="shared" si="7"/>
        <v>0</v>
      </c>
    </row>
    <row r="108" spans="1:7" ht="4.5" customHeight="1" x14ac:dyDescent="0.2">
      <c r="A108" s="115"/>
      <c r="B108" s="115"/>
      <c r="C108" s="115"/>
      <c r="D108" s="116"/>
      <c r="E108" s="115"/>
      <c r="F108" s="100"/>
      <c r="G108" s="124"/>
    </row>
    <row r="109" spans="1:7" ht="16.5" customHeight="1" x14ac:dyDescent="0.2">
      <c r="A109" s="51" t="s">
        <v>132</v>
      </c>
      <c r="B109" s="2"/>
      <c r="C109" s="2"/>
      <c r="D109" s="128"/>
      <c r="E109" s="95"/>
      <c r="F109" s="129"/>
      <c r="G109" s="130"/>
    </row>
    <row r="110" spans="1:7" ht="16.5" customHeight="1" x14ac:dyDescent="0.2">
      <c r="A110" s="2" t="s">
        <v>133</v>
      </c>
      <c r="B110" s="2"/>
      <c r="C110" s="2"/>
      <c r="D110" s="60"/>
      <c r="E110" s="2">
        <v>10</v>
      </c>
      <c r="F110" s="4">
        <v>2</v>
      </c>
      <c r="G110" s="25">
        <f>IF(D110&gt;E110,(E110*F110),(D110*F110))</f>
        <v>0</v>
      </c>
    </row>
    <row r="111" spans="1:7" ht="16" x14ac:dyDescent="0.2">
      <c r="A111" s="21" t="s">
        <v>2</v>
      </c>
      <c r="B111" s="20"/>
      <c r="C111" s="20"/>
      <c r="D111" s="11"/>
      <c r="E111" s="30"/>
      <c r="F111" s="30"/>
      <c r="G111" s="56">
        <f>SUM(G13:G107)</f>
        <v>0</v>
      </c>
    </row>
    <row r="112" spans="1:7" ht="16" x14ac:dyDescent="0.2">
      <c r="A112" s="78" t="s">
        <v>131</v>
      </c>
    </row>
  </sheetData>
  <sheetProtection algorithmName="SHA-512" hashValue="hQ4ZosTOqU5ohUgavJlzfWPp1Cy+RQ+RrBzcZz0vf0WxQT8xs0v2LNgjilEsI4luM4Q6IR2keJxh5QbsTVkmYA==" saltValue="i8Dfzz4LXg2s0+URnr/14Q==" spinCount="100000" sheet="1" selectLockedCells="1"/>
  <protectedRanges>
    <protectedRange password="87C0" sqref="A12:C112" name="Intervalo2"/>
    <protectedRange password="87C0" sqref="E13:G112" name="Intervalo1"/>
  </protectedRanges>
  <mergeCells count="12">
    <mergeCell ref="B61:C61"/>
    <mergeCell ref="A10:C10"/>
    <mergeCell ref="A2:G2"/>
    <mergeCell ref="A3:XFD3"/>
    <mergeCell ref="A4:G4"/>
    <mergeCell ref="B7:G7"/>
    <mergeCell ref="B6:C6"/>
    <mergeCell ref="A97:C97"/>
    <mergeCell ref="B95:C95"/>
    <mergeCell ref="B94:C94"/>
    <mergeCell ref="A92:C92"/>
    <mergeCell ref="A90:C90"/>
  </mergeCells>
  <phoneticPr fontId="11" type="noConversion"/>
  <pageMargins left="0.78740157499999996" right="0.78740157499999996" top="0.984251969" bottom="0.984251969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Civet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 Cianimal FAMEZ UFMS</dc:creator>
  <cp:lastModifiedBy>Thyara de Deco-Souza e Araujo</cp:lastModifiedBy>
  <cp:lastPrinted>2013-09-10T21:01:57Z</cp:lastPrinted>
  <dcterms:created xsi:type="dcterms:W3CDTF">2010-03-03T19:28:20Z</dcterms:created>
  <dcterms:modified xsi:type="dcterms:W3CDTF">2024-03-04T19:35:11Z</dcterms:modified>
</cp:coreProperties>
</file>